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D23" i="1"/>
  <c r="D15"/>
  <c r="D14"/>
  <c r="D13"/>
  <c r="D12"/>
  <c r="D11"/>
  <c r="D10"/>
  <c r="D9"/>
  <c r="D8"/>
  <c r="D7"/>
  <c r="D6"/>
  <c r="D5"/>
  <c r="D4"/>
  <c r="C12"/>
  <c r="C21"/>
  <c r="D21"/>
</calcChain>
</file>

<file path=xl/sharedStrings.xml><?xml version="1.0" encoding="utf-8"?>
<sst xmlns="http://schemas.openxmlformats.org/spreadsheetml/2006/main" count="32" uniqueCount="32">
  <si>
    <t>№ п./п</t>
  </si>
  <si>
    <t>Месяц</t>
  </si>
  <si>
    <t>Сумма по счет-факт.       От АО " СИБЭКО"</t>
  </si>
  <si>
    <t>Начислено собств.</t>
  </si>
  <si>
    <t>1.</t>
  </si>
  <si>
    <t>2.</t>
  </si>
  <si>
    <t>февраль</t>
  </si>
  <si>
    <t>3.</t>
  </si>
  <si>
    <t>март</t>
  </si>
  <si>
    <t>4.</t>
  </si>
  <si>
    <t>апрель</t>
  </si>
  <si>
    <t>5.</t>
  </si>
  <si>
    <t>май</t>
  </si>
  <si>
    <t>6.</t>
  </si>
  <si>
    <t>июнь</t>
  </si>
  <si>
    <t>7.</t>
  </si>
  <si>
    <t>июль</t>
  </si>
  <si>
    <t>8.</t>
  </si>
  <si>
    <t>август</t>
  </si>
  <si>
    <t>9.</t>
  </si>
  <si>
    <t>сентябрь</t>
  </si>
  <si>
    <t>10.</t>
  </si>
  <si>
    <t>октябрь</t>
  </si>
  <si>
    <t>11.</t>
  </si>
  <si>
    <t>ноябрь</t>
  </si>
  <si>
    <t>12.</t>
  </si>
  <si>
    <t>декабрь</t>
  </si>
  <si>
    <t>Итого:</t>
  </si>
  <si>
    <t>Сумма для перерасчета:</t>
  </si>
  <si>
    <t xml:space="preserve">Расчет сумм по отоплению за 2018 г. , предъявленных  от АО "СИБЭКО" </t>
  </si>
  <si>
    <t>и начисленных собственникам помещений</t>
  </si>
  <si>
    <t>январь 2018 г.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</si>
</sst>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"/>
  <sheetViews>
    <sheetView tabSelected="1" workbookViewId="0">
      <selection activeCell="D24" sqref="D24"/>
    </sheetView>
  </sheetViews>
  <sheetFormatPr defaultRowHeight="15"/>
  <cols>
    <col min="1" max="1" width="8.140625" customWidth="1"/>
    <col min="2" max="2" width="21.7109375" customWidth="1"/>
    <col min="3" max="3" width="23.42578125" customWidth="1"/>
    <col min="4" max="4" width="20.28515625" customWidth="1"/>
  </cols>
  <sheetData>
    <row r="1" spans="1:4">
      <c r="B1" t="s">
        <v>29</v>
      </c>
    </row>
    <row r="2" spans="1:4">
      <c r="B2" t="s">
        <v>30</v>
      </c>
    </row>
    <row r="3" spans="1:4" ht="30">
      <c r="A3" s="1" t="s">
        <v>0</v>
      </c>
      <c r="B3" s="1" t="s">
        <v>1</v>
      </c>
      <c r="C3" s="2" t="s">
        <v>2</v>
      </c>
      <c r="D3" s="2" t="s">
        <v>3</v>
      </c>
    </row>
    <row r="4" spans="1:4">
      <c r="A4" s="3" t="s">
        <v>4</v>
      </c>
      <c r="B4" s="3" t="s">
        <v>31</v>
      </c>
      <c r="C4" s="4">
        <v>1027504.91</v>
      </c>
      <c r="D4" s="4">
        <f>(251615.52+190542.24+1516*69.77)</f>
        <v>547929.07999999996</v>
      </c>
    </row>
    <row r="5" spans="1:4">
      <c r="A5" s="3" t="s">
        <v>5</v>
      </c>
      <c r="B5" s="3" t="s">
        <v>6</v>
      </c>
      <c r="C5" s="4">
        <v>1094160.57</v>
      </c>
      <c r="D5" s="4">
        <f>(246023.98+186308+1614.95*69.77)</f>
        <v>545007.04149999993</v>
      </c>
    </row>
    <row r="6" spans="1:4">
      <c r="A6" s="3" t="s">
        <v>7</v>
      </c>
      <c r="B6" s="3" t="s">
        <v>8</v>
      </c>
      <c r="C6" s="4">
        <v>804505.32</v>
      </c>
      <c r="D6" s="4">
        <f>(253362.85+191865.45+1354.59*69.77)</f>
        <v>539738.04430000007</v>
      </c>
    </row>
    <row r="7" spans="1:4">
      <c r="A7" s="3" t="s">
        <v>9</v>
      </c>
      <c r="B7" s="3" t="s">
        <v>10</v>
      </c>
      <c r="C7" s="4">
        <v>613276.75</v>
      </c>
      <c r="D7" s="4">
        <f>(195438.22+258080.74+1383.15*69.77)</f>
        <v>550021.33549999993</v>
      </c>
    </row>
    <row r="8" spans="1:4">
      <c r="A8" s="3" t="s">
        <v>11</v>
      </c>
      <c r="B8" s="3" t="s">
        <v>12</v>
      </c>
      <c r="C8" s="4">
        <v>465781.34</v>
      </c>
      <c r="D8" s="4">
        <f>(457510.46+1269.86*69.77)</f>
        <v>546108.59220000007</v>
      </c>
    </row>
    <row r="9" spans="1:4">
      <c r="A9" s="3" t="s">
        <v>13</v>
      </c>
      <c r="B9" s="3" t="s">
        <v>14</v>
      </c>
      <c r="C9" s="4">
        <v>219504.13</v>
      </c>
      <c r="D9" s="4">
        <f>(258430.22+195702.84+1253.62*69.77)</f>
        <v>541598.1274</v>
      </c>
    </row>
    <row r="10" spans="1:4">
      <c r="A10" s="3" t="s">
        <v>15</v>
      </c>
      <c r="B10" s="3" t="s">
        <v>16</v>
      </c>
      <c r="C10" s="4">
        <v>122110.61</v>
      </c>
      <c r="D10" s="4">
        <f>(273107.77+193140.04+1034.17*71.85)</f>
        <v>540552.92450000008</v>
      </c>
    </row>
    <row r="11" spans="1:4">
      <c r="A11" s="3" t="s">
        <v>17</v>
      </c>
      <c r="B11" s="3" t="s">
        <v>18</v>
      </c>
      <c r="C11" s="4">
        <v>183694.06</v>
      </c>
      <c r="D11" s="4">
        <f>(274330.81+194004.9+1474.94*71.85)</f>
        <v>574310.14899999998</v>
      </c>
    </row>
    <row r="12" spans="1:4">
      <c r="A12" s="3" t="s">
        <v>19</v>
      </c>
      <c r="B12" s="3" t="s">
        <v>20</v>
      </c>
      <c r="C12" s="4">
        <f>212789.83+1680.06+2473.6</f>
        <v>216943.49</v>
      </c>
      <c r="D12" s="4">
        <f>(288309.45+203890.5+1106.08*71.85)</f>
        <v>571671.79799999995</v>
      </c>
    </row>
    <row r="13" spans="1:4">
      <c r="A13" s="3" t="s">
        <v>21</v>
      </c>
      <c r="B13" s="3" t="s">
        <v>22</v>
      </c>
      <c r="C13" s="4">
        <v>382971.87</v>
      </c>
      <c r="D13" s="4">
        <f>(282933.03+193016.31+1437.94*71.85)</f>
        <v>579265.32900000003</v>
      </c>
    </row>
    <row r="14" spans="1:4">
      <c r="A14" s="3" t="s">
        <v>23</v>
      </c>
      <c r="B14" s="3" t="s">
        <v>24</v>
      </c>
      <c r="C14" s="4">
        <v>721930.23</v>
      </c>
      <c r="D14" s="4">
        <f>(263846.83+186590.7+1535.02*71.85)</f>
        <v>560728.71700000006</v>
      </c>
    </row>
    <row r="15" spans="1:4">
      <c r="A15" s="3" t="s">
        <v>25</v>
      </c>
      <c r="B15" s="3" t="s">
        <v>26</v>
      </c>
      <c r="C15" s="4">
        <v>945932.15</v>
      </c>
      <c r="D15" s="4">
        <f>(265768.97+187950.11+1433.2*71.85)</f>
        <v>556694.5</v>
      </c>
    </row>
    <row r="16" spans="1:4">
      <c r="A16" s="3"/>
      <c r="B16" s="3"/>
      <c r="C16" s="4"/>
      <c r="D16" s="4"/>
    </row>
    <row r="17" spans="1:4">
      <c r="A17" s="3"/>
      <c r="B17" s="3"/>
      <c r="C17" s="4"/>
      <c r="D17" s="4"/>
    </row>
    <row r="18" spans="1:4">
      <c r="A18" s="3"/>
      <c r="B18" s="3"/>
      <c r="C18" s="4"/>
      <c r="D18" s="4"/>
    </row>
    <row r="19" spans="1:4">
      <c r="A19" s="3"/>
      <c r="B19" s="3"/>
      <c r="C19" s="4"/>
      <c r="D19" s="4"/>
    </row>
    <row r="20" spans="1:4">
      <c r="A20" s="3"/>
      <c r="B20" s="3"/>
      <c r="C20" s="4"/>
      <c r="D20" s="4"/>
    </row>
    <row r="21" spans="1:4">
      <c r="A21" s="3"/>
      <c r="B21" s="3" t="s">
        <v>27</v>
      </c>
      <c r="C21" s="4">
        <f>SUM(C4:C20)</f>
        <v>6798315.4299999997</v>
      </c>
      <c r="D21" s="4">
        <f>SUM(D4:D20)</f>
        <v>6653625.6384000015</v>
      </c>
    </row>
    <row r="23" spans="1:4">
      <c r="B23" t="s">
        <v>28</v>
      </c>
      <c r="D23" s="5">
        <f>C21-D21</f>
        <v>144689.79159999825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2019-02-26T07:15:52Z</dcterms:modified>
</cp:coreProperties>
</file>